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еречень" sheetId="2" r:id="rId2"/>
  </sheets>
  <definedNames>
    <definedName name="_xlnm.Print_Area" localSheetId="1">'перечень'!$A$2:$J$72</definedName>
  </definedNames>
  <calcPr fullCalcOnLoad="1"/>
</workbook>
</file>

<file path=xl/sharedStrings.xml><?xml version="1.0" encoding="utf-8"?>
<sst xmlns="http://schemas.openxmlformats.org/spreadsheetml/2006/main" count="195" uniqueCount="108">
  <si>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</si>
  <si>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</si>
  <si>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</si>
  <si>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</si>
  <si>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</si>
  <si>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</si>
  <si>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</si>
  <si>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</si>
  <si>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</si>
  <si>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</si>
  <si>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</si>
  <si>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2: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</si>
  <si>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</si>
  <si>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</si>
  <si>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</si>
  <si>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</si>
  <si>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1.1.</t>
  </si>
  <si>
    <t>1.2.</t>
  </si>
  <si>
    <t>3.1.</t>
  </si>
  <si>
    <t>3.2.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</si>
  <si>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</si>
  <si>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</si>
  <si>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</si>
  <si>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</si>
  <si>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</si>
  <si>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</si>
  <si>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</si>
  <si>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2.1.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</si>
  <si>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</si>
  <si>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</si>
  <si>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</si>
  <si>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</si>
  <si>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</si>
  <si>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</si>
  <si>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</si>
  <si>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</si>
  <si>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</si>
  <si>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</si>
  <si>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</si>
  <si>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</si>
  <si>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</si>
  <si>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</si>
  <si>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</si>
  <si>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</si>
  <si>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</si>
  <si>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</si>
  <si>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</si>
  <si>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</si>
  <si>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</si>
  <si>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</si>
  <si>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</si>
  <si>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</si>
  <si>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</si>
  <si>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</si>
  <si>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</si>
  <si>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</si>
  <si>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</si>
  <si>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</si>
  <si>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</si>
  <si>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</si>
  <si>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</si>
  <si>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</si>
  <si>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</si>
  <si>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</si>
  <si>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</si>
  <si>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</si>
  <si>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</si>
  <si>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</si>
  <si>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</si>
  <si>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</si>
  <si>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Строительство внутриплощадочных сетей водоснабжения протяженностью 2833,3 п.м. позволит улучшить качество ХВС для жителей мкр. Сертолово-2</t>
  </si>
  <si>
    <t>Всего, в т.ч. по источникам:</t>
  </si>
  <si>
    <t>2011-2012гг.</t>
  </si>
  <si>
    <t>Строительство КНС и напорных канализационных коллекторов от мкр.Черная Речка до ГКНС в г.Сертолово</t>
  </si>
  <si>
    <t xml:space="preserve">Задача 3. Организация  и выполнение работ попроектированию и строительству сетей и сооружений водоснабжения и  водоотведения 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</si>
  <si>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</si>
  <si>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3.4.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</si>
  <si>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</si>
  <si>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Получение 7 комплектов ПСД, реконструкция существующих сетей уличного освещения протяженностью  2,1 км., строительство сетей уличного освещения города Сертолово протяженностью 4,539 км.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</si>
  <si>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</si>
  <si>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</si>
  <si>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</si>
  <si>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</si>
  <si>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>3.5.</t>
  </si>
  <si>
    <t>3.6.</t>
  </si>
  <si>
    <t>Разработка схем водоснабжения и водоотведения на территории МО Сертолово с учетом перспективы развития</t>
  </si>
  <si>
    <t>Разработка схем теплоснабжения на территории МО Сертолово с учетом перспективы развития</t>
  </si>
  <si>
    <t xml:space="preserve"> "Проектирование, реконструкция и строительство инженерных сетей и сооружений в сфере ЖКХ МО Сертолово Ленинградской области в 2011-2013 гг."</t>
  </si>
  <si>
    <t>Приложение № 2</t>
  </si>
  <si>
    <t xml:space="preserve"> Строительство  двухтрубной системы ГВС протяженностью трубопроводов 3358,0 п.м.  позволит  повысить  качество горячей воды для потребителей  ул.Заречная, ул.Ветеранов, ул.Школьная</t>
  </si>
  <si>
    <t>отдел ЖКХ администрации МО Сертолово; Сертоловское муниципальное учреждение «Оказание услуг «Развитие»</t>
  </si>
  <si>
    <t>2013гг.</t>
  </si>
  <si>
    <t>Сертоловское муниципальное учреждение «Оказание услуг «Развитие»</t>
  </si>
  <si>
    <t xml:space="preserve">Отдел ЖКХ администрации МО Сертолово, с 2013 г. Сертоловское МУ "Оказание услуг "Развитие"                     </t>
  </si>
  <si>
    <t xml:space="preserve">Отдел ЖКХ администрации МО Сертолово, с 2013 г. Сертоловское МУ "Оказание услуг "Развитие"       </t>
  </si>
  <si>
    <t xml:space="preserve">Отдел ЖКХ администрации МО Сертолово </t>
  </si>
  <si>
    <t xml:space="preserve">Сертоловское МУ "Оказание услуг "Развитие"      </t>
  </si>
  <si>
    <t xml:space="preserve">Отдел ЖКХ администрации МО Сертолово, с 2013 г. Сертоловское МУ "Оказание услуг "Развитие"      </t>
  </si>
  <si>
    <t>Отдел ЖКХ администрации МО Сертолово</t>
  </si>
  <si>
    <t>Получение 1 схемы теплоснабжения на территории МО Сертолово с учетом перспективы развития позволит экономично и рационально использовать теплоноситель системы теплоснабжения, исключить недопоставку тепла к концевым потребителям и перетопы потребителей, находящихся в близи источников теплоснабжения (котельной). Наличие схемы будет учтено при регулировании тарифов теплоснабжения в организациях коммунальных комплексов, обеспечит поддержания баланса тепловых ресурсов у конечных потребителей на основании требования ФЗ от 27.07.2010 №190-ФХ "О теплоснабжении".</t>
  </si>
  <si>
    <t>Получение 1 схемы водоснабжения на территории МО Сертолово с учетом перспективы развития позволит решить проблему обеспечения жителей мкр. Сертолово-2 качественной питьевой водой и создаст условия комфортного проживания населения. Получение 1 схемы водоотведения на территории МО Сертолово с учетом перспективы развития позволит улучшить экологическую ситуацию МО Сертолово. Наличие этих схем будет учтено при регулировании тарифов водоснабжения и водоотведения в организациях коммунальных комплексов, обеспечит баланс тепловых ресурсов у конечных потребителей на основании требований ФЗ от 07.12.11 №416 ФЗ "О водоснабжении и водоотведении".</t>
  </si>
  <si>
    <t>В 2012 году строительство канализационного коллектора в одну линию протяженностью 272,2 п.м. На 2013 год переносится строительство 1072,8 п.м. Т.о. строительство КНС позволит улучшить санитарное и экологическое состояние территории МО Сертолово.</t>
  </si>
  <si>
    <t>В 2013 году строительство КНС производительностью 3000 м3 в сутки в мкр. Черная Речка и напорных канализационных коллекторов протяженностью 2080,0 п.м. В 2014 году окончательное строительство 3794,55 п.м. позволит улучшить санитарное и экологическое состояние территории  МО Сертолово.</t>
  </si>
  <si>
    <t>исп :  Кузьмина Р.В.</t>
  </si>
  <si>
    <t>тел.: 593-86-96</t>
  </si>
  <si>
    <t>к постановлению</t>
  </si>
  <si>
    <t xml:space="preserve"> администрации </t>
  </si>
  <si>
    <t>от                    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</si>
</sst>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3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168" fontId="2" fillId="0" borderId="4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2" borderId="0" xfId="0" applyFill="1" applyAlignment="1">
      <alignment/>
    </xf>
    <xf numFmtId="49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168" fontId="6" fillId="0" borderId="1" xfId="0" applyNumberFormat="1" applyFont="1" applyBorder="1" applyAlignment="1">
      <alignment/>
    </xf>
    <xf numFmtId="168" fontId="6" fillId="2" borderId="1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1" t="s">
        <v>5</v>
      </c>
      <c r="B5" s="111"/>
      <c r="C5" s="111"/>
      <c r="D5" s="111"/>
      <c r="E5" s="111"/>
      <c r="F5" s="111"/>
      <c r="G5" s="111"/>
      <c r="H5" s="111"/>
      <c r="I5" s="111"/>
      <c r="J5" s="111"/>
      <c r="K5" s="41"/>
    </row>
    <row r="6" spans="1:11" ht="30" customHeight="1">
      <c r="A6" s="112" t="s">
        <v>32</v>
      </c>
      <c r="B6" s="112"/>
      <c r="C6" s="112"/>
      <c r="D6" s="112"/>
      <c r="E6" s="112"/>
      <c r="F6" s="112"/>
      <c r="G6" s="112"/>
      <c r="H6" s="112"/>
      <c r="I6" s="112"/>
      <c r="J6" s="112"/>
      <c r="K6" s="42"/>
    </row>
    <row r="7" spans="1:15" ht="48" customHeight="1">
      <c r="A7" s="113" t="s">
        <v>29</v>
      </c>
      <c r="B7" s="116" t="s">
        <v>45</v>
      </c>
      <c r="C7" s="113" t="s">
        <v>8</v>
      </c>
      <c r="D7" s="113" t="s">
        <v>0</v>
      </c>
      <c r="E7" s="115" t="s">
        <v>48</v>
      </c>
      <c r="F7" s="7" t="s">
        <v>2</v>
      </c>
      <c r="G7" s="11" t="s">
        <v>40</v>
      </c>
      <c r="H7" s="35" t="s">
        <v>42</v>
      </c>
      <c r="I7" s="30" t="s">
        <v>43</v>
      </c>
      <c r="J7" s="11" t="s">
        <v>41</v>
      </c>
      <c r="K7" s="35" t="s">
        <v>42</v>
      </c>
      <c r="L7" s="11" t="s">
        <v>44</v>
      </c>
      <c r="M7" s="11"/>
      <c r="N7" s="30" t="s">
        <v>42</v>
      </c>
      <c r="O7" s="1"/>
    </row>
    <row r="8" spans="1:15" ht="17.25" customHeight="1">
      <c r="A8" s="114"/>
      <c r="B8" s="117"/>
      <c r="C8" s="114"/>
      <c r="D8" s="114"/>
      <c r="E8" s="114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49</v>
      </c>
      <c r="C10" s="9" t="s">
        <v>30</v>
      </c>
      <c r="D10" s="7" t="s">
        <v>25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50</v>
      </c>
      <c r="C11" s="8" t="s">
        <v>31</v>
      </c>
      <c r="D11" s="7" t="s">
        <v>25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51</v>
      </c>
      <c r="C12" s="24" t="s">
        <v>36</v>
      </c>
      <c r="D12" s="7" t="s">
        <v>25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47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52</v>
      </c>
      <c r="C13" s="8" t="s">
        <v>33</v>
      </c>
      <c r="D13" s="7" t="s">
        <v>25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52</v>
      </c>
      <c r="C14" s="24" t="s">
        <v>7</v>
      </c>
      <c r="D14" s="7" t="s">
        <v>25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46</v>
      </c>
      <c r="L14" s="18">
        <v>1960</v>
      </c>
    </row>
    <row r="15" spans="1:12" s="1" customFormat="1" ht="84.75" customHeight="1">
      <c r="A15" s="22"/>
      <c r="B15" s="47" t="s">
        <v>52</v>
      </c>
      <c r="C15" s="8" t="s">
        <v>38</v>
      </c>
      <c r="D15" s="7" t="s">
        <v>25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3" t="s">
        <v>29</v>
      </c>
      <c r="B16" s="116" t="s">
        <v>45</v>
      </c>
      <c r="C16" s="113" t="s">
        <v>8</v>
      </c>
      <c r="D16" s="113" t="s">
        <v>0</v>
      </c>
      <c r="E16" s="115" t="s">
        <v>48</v>
      </c>
      <c r="F16" s="7" t="s">
        <v>2</v>
      </c>
      <c r="G16" s="11" t="s">
        <v>40</v>
      </c>
      <c r="H16" s="35" t="s">
        <v>42</v>
      </c>
      <c r="I16" s="30" t="s">
        <v>43</v>
      </c>
      <c r="J16" s="11" t="s">
        <v>41</v>
      </c>
      <c r="K16" s="35" t="s">
        <v>42</v>
      </c>
      <c r="L16" s="11" t="s">
        <v>44</v>
      </c>
      <c r="M16" s="11"/>
      <c r="N16" s="30" t="s">
        <v>42</v>
      </c>
      <c r="O16" s="1"/>
    </row>
    <row r="17" spans="1:15" ht="17.25" customHeight="1">
      <c r="A17" s="114"/>
      <c r="B17" s="117"/>
      <c r="C17" s="114"/>
      <c r="D17" s="114"/>
      <c r="E17" s="114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54</v>
      </c>
      <c r="C19" s="8" t="s">
        <v>28</v>
      </c>
      <c r="D19" s="7" t="s">
        <v>25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34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55</v>
      </c>
      <c r="C21" s="118" t="s">
        <v>56</v>
      </c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 ht="15.75">
      <c r="A22" s="58"/>
      <c r="B22" s="48" t="s">
        <v>58</v>
      </c>
      <c r="C22" s="50"/>
      <c r="D22" s="28"/>
      <c r="E22" s="51"/>
      <c r="F22" s="28"/>
      <c r="G22" s="28">
        <v>6857.5</v>
      </c>
      <c r="H22" s="54" t="s">
        <v>57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34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59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60</v>
      </c>
      <c r="C28" s="25"/>
      <c r="D28" s="25"/>
      <c r="E28" s="26"/>
      <c r="F28" s="25"/>
      <c r="G28" s="25">
        <v>8164.8</v>
      </c>
      <c r="H28" s="54" t="s">
        <v>61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34</v>
      </c>
      <c r="D30" s="25"/>
      <c r="E30" s="26"/>
      <c r="F30" s="25"/>
      <c r="G30" s="25">
        <v>8164.8</v>
      </c>
      <c r="H30" s="54" t="s">
        <v>61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65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53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66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63</v>
      </c>
      <c r="G39" t="s">
        <v>64</v>
      </c>
    </row>
    <row r="40" ht="12.75">
      <c r="C40" t="s">
        <v>62</v>
      </c>
    </row>
  </sheetData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0"/>
  <sheetViews>
    <sheetView tabSelected="1" view="pageBreakPreview" zoomScaleSheetLayoutView="100" workbookViewId="0" topLeftCell="A50">
      <selection activeCell="C68" sqref="C68"/>
    </sheetView>
  </sheetViews>
  <sheetFormatPr defaultColWidth="9.00390625" defaultRowHeight="12.75"/>
  <cols>
    <col min="1" max="1" width="4.375" style="88" customWidth="1"/>
    <col min="2" max="2" width="41.125" style="5" customWidth="1"/>
    <col min="3" max="3" width="12.25390625" style="5" customWidth="1"/>
    <col min="4" max="4" width="10.75390625" style="5" customWidth="1"/>
    <col min="5" max="5" width="9.25390625" style="5" customWidth="1"/>
    <col min="6" max="6" width="9.375" style="5" customWidth="1"/>
    <col min="7" max="7" width="9.00390625" style="5" customWidth="1"/>
    <col min="8" max="8" width="11.00390625" style="5" customWidth="1"/>
    <col min="9" max="9" width="22.875" style="5" customWidth="1"/>
    <col min="10" max="10" width="39.25390625" style="5" customWidth="1"/>
    <col min="11" max="16384" width="9.125" style="5" customWidth="1"/>
  </cols>
  <sheetData>
    <row r="2" spans="1:10" ht="19.5" customHeight="1">
      <c r="A2" s="5"/>
      <c r="J2" s="129" t="s">
        <v>88</v>
      </c>
    </row>
    <row r="3" spans="1:10" ht="18" customHeight="1">
      <c r="A3" s="5"/>
      <c r="J3" s="129" t="s">
        <v>105</v>
      </c>
    </row>
    <row r="4" spans="1:10" ht="18" customHeight="1">
      <c r="A4" s="5"/>
      <c r="J4" s="129" t="s">
        <v>106</v>
      </c>
    </row>
    <row r="5" spans="1:10" ht="17.25" customHeight="1">
      <c r="A5" s="5"/>
      <c r="J5" s="129" t="s">
        <v>107</v>
      </c>
    </row>
    <row r="6" spans="1:10" ht="13.5" customHeight="1">
      <c r="A6" s="5"/>
      <c r="J6" s="97"/>
    </row>
    <row r="7" spans="1:11" ht="20.25">
      <c r="A7" s="130"/>
      <c r="B7" s="131" t="s">
        <v>5</v>
      </c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9.75" customHeight="1">
      <c r="A8" s="132" t="s">
        <v>87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0" ht="10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5.25" customHeight="1" hidden="1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3" ht="24.75" customHeight="1">
      <c r="A11" s="115" t="s">
        <v>29</v>
      </c>
      <c r="B11" s="115" t="s">
        <v>8</v>
      </c>
      <c r="C11" s="120" t="s">
        <v>0</v>
      </c>
      <c r="D11" s="115" t="s">
        <v>9</v>
      </c>
      <c r="E11" s="115" t="s">
        <v>1</v>
      </c>
      <c r="F11" s="115" t="s">
        <v>2</v>
      </c>
      <c r="G11" s="115"/>
      <c r="H11" s="115"/>
      <c r="I11" s="115" t="s">
        <v>3</v>
      </c>
      <c r="J11" s="115" t="s">
        <v>4</v>
      </c>
      <c r="K11" s="68"/>
      <c r="L11" s="68"/>
      <c r="M11" s="68"/>
    </row>
    <row r="12" spans="1:13" ht="12.75">
      <c r="A12" s="121"/>
      <c r="B12" s="115"/>
      <c r="C12" s="120"/>
      <c r="D12" s="115"/>
      <c r="E12" s="115"/>
      <c r="F12" s="67" t="s">
        <v>6</v>
      </c>
      <c r="G12" s="67" t="s">
        <v>24</v>
      </c>
      <c r="H12" s="67" t="s">
        <v>22</v>
      </c>
      <c r="I12" s="115"/>
      <c r="J12" s="115"/>
      <c r="K12" s="68"/>
      <c r="L12" s="68"/>
      <c r="M12" s="68"/>
    </row>
    <row r="13" spans="1:13" s="70" customFormat="1" ht="9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69"/>
      <c r="L13" s="69"/>
      <c r="M13" s="69"/>
    </row>
    <row r="14" spans="1:13" s="73" customFormat="1" ht="15" customHeight="1">
      <c r="A14" s="119" t="s">
        <v>14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72"/>
      <c r="L14" s="72"/>
      <c r="M14" s="72"/>
    </row>
    <row r="15" spans="1:14" ht="38.25">
      <c r="A15" s="98" t="s">
        <v>16</v>
      </c>
      <c r="B15" s="74" t="s">
        <v>30</v>
      </c>
      <c r="C15" s="67" t="s">
        <v>25</v>
      </c>
      <c r="D15" s="67" t="s">
        <v>6</v>
      </c>
      <c r="E15" s="17">
        <f>F15</f>
        <v>6930.5</v>
      </c>
      <c r="F15" s="20">
        <v>6930.5</v>
      </c>
      <c r="G15" s="75"/>
      <c r="H15" s="75"/>
      <c r="I15" s="106" t="s">
        <v>95</v>
      </c>
      <c r="J15" s="76" t="s">
        <v>68</v>
      </c>
      <c r="M15" s="68"/>
      <c r="N15" s="68"/>
    </row>
    <row r="16" spans="1:13" ht="63.75">
      <c r="A16" s="98" t="s">
        <v>17</v>
      </c>
      <c r="B16" s="76" t="s">
        <v>31</v>
      </c>
      <c r="C16" s="67" t="s">
        <v>25</v>
      </c>
      <c r="D16" s="67" t="s">
        <v>22</v>
      </c>
      <c r="E16" s="82">
        <f>H16+G16+F16</f>
        <v>17699.1</v>
      </c>
      <c r="F16" s="75"/>
      <c r="G16" s="20"/>
      <c r="H16" s="20">
        <f>10000+7699.1</f>
        <v>17699.1</v>
      </c>
      <c r="I16" s="106" t="s">
        <v>96</v>
      </c>
      <c r="J16" s="76" t="s">
        <v>89</v>
      </c>
      <c r="K16" s="68"/>
      <c r="L16" s="68"/>
      <c r="M16" s="68"/>
    </row>
    <row r="17" spans="1:13" ht="15.75">
      <c r="A17" s="98"/>
      <c r="B17" s="77" t="s">
        <v>10</v>
      </c>
      <c r="C17" s="78"/>
      <c r="D17" s="79"/>
      <c r="E17" s="17">
        <f>E16+E15</f>
        <v>24629.6</v>
      </c>
      <c r="F17" s="17">
        <f>F15+F16</f>
        <v>6930.5</v>
      </c>
      <c r="G17" s="17">
        <f>G15+G16</f>
        <v>0</v>
      </c>
      <c r="H17" s="17">
        <f>H15+H16</f>
        <v>17699.1</v>
      </c>
      <c r="I17" s="80"/>
      <c r="J17" s="78"/>
      <c r="K17" s="68"/>
      <c r="L17" s="68"/>
      <c r="M17" s="68"/>
    </row>
    <row r="18" spans="1:13" ht="15.75" customHeight="1">
      <c r="A18" s="119" t="s">
        <v>15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68"/>
      <c r="L18" s="68"/>
      <c r="M18" s="68"/>
    </row>
    <row r="19" spans="1:13" ht="36">
      <c r="A19" s="123" t="s">
        <v>27</v>
      </c>
      <c r="B19" s="122" t="s">
        <v>36</v>
      </c>
      <c r="C19" s="81" t="s">
        <v>71</v>
      </c>
      <c r="D19" s="115" t="s">
        <v>72</v>
      </c>
      <c r="E19" s="82">
        <f>H19+G19+F19</f>
        <v>18956.1</v>
      </c>
      <c r="F19" s="82">
        <f>F20+F21</f>
        <v>10059.8</v>
      </c>
      <c r="G19" s="82">
        <f>G21+G20</f>
        <v>8896.3</v>
      </c>
      <c r="H19" s="82">
        <f>H21</f>
        <v>0</v>
      </c>
      <c r="I19" s="120" t="s">
        <v>94</v>
      </c>
      <c r="J19" s="122" t="s">
        <v>39</v>
      </c>
      <c r="K19" s="68"/>
      <c r="L19" s="68"/>
      <c r="M19" s="68"/>
    </row>
    <row r="20" spans="1:13" ht="18.75" customHeight="1">
      <c r="A20" s="124"/>
      <c r="B20" s="122"/>
      <c r="C20" s="67" t="s">
        <v>35</v>
      </c>
      <c r="D20" s="115"/>
      <c r="E20" s="17">
        <f>F20+G20+H20</f>
        <v>16213</v>
      </c>
      <c r="F20" s="20">
        <v>8460</v>
      </c>
      <c r="G20" s="20">
        <f>6000+2753-1000</f>
        <v>7753</v>
      </c>
      <c r="H20" s="75"/>
      <c r="I20" s="120"/>
      <c r="J20" s="122"/>
      <c r="K20" s="68"/>
      <c r="L20" s="68"/>
      <c r="M20" s="68"/>
    </row>
    <row r="21" spans="1:13" ht="23.25" customHeight="1">
      <c r="A21" s="124"/>
      <c r="B21" s="122"/>
      <c r="C21" s="67" t="s">
        <v>25</v>
      </c>
      <c r="D21" s="115"/>
      <c r="E21" s="17">
        <f>F21+G21+H21</f>
        <v>2743.1</v>
      </c>
      <c r="F21" s="20">
        <v>1599.8</v>
      </c>
      <c r="G21" s="20">
        <v>1143.3</v>
      </c>
      <c r="H21" s="20"/>
      <c r="I21" s="120"/>
      <c r="J21" s="122"/>
      <c r="K21" s="68"/>
      <c r="L21" s="68"/>
      <c r="M21" s="68"/>
    </row>
    <row r="22" spans="1:13" ht="15.75">
      <c r="A22" s="98"/>
      <c r="B22" s="83" t="s">
        <v>11</v>
      </c>
      <c r="C22" s="76"/>
      <c r="D22" s="84"/>
      <c r="E22" s="17">
        <f>SUM(E20:E21)</f>
        <v>18956.1</v>
      </c>
      <c r="F22" s="17">
        <f>F20+F21</f>
        <v>10059.8</v>
      </c>
      <c r="G22" s="17">
        <f>G20+G21</f>
        <v>8896.3</v>
      </c>
      <c r="H22" s="17">
        <f>H20+H21</f>
        <v>0</v>
      </c>
      <c r="I22" s="67"/>
      <c r="J22" s="76"/>
      <c r="K22" s="68"/>
      <c r="L22" s="68"/>
      <c r="M22" s="68"/>
    </row>
    <row r="23" spans="1:13" ht="15.75" customHeight="1">
      <c r="A23" s="119" t="s">
        <v>74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68"/>
      <c r="L23" s="68"/>
      <c r="M23" s="68"/>
    </row>
    <row r="24" spans="1:13" ht="36">
      <c r="A24" s="123" t="s">
        <v>18</v>
      </c>
      <c r="B24" s="122" t="s">
        <v>73</v>
      </c>
      <c r="C24" s="81" t="s">
        <v>71</v>
      </c>
      <c r="D24" s="115" t="s">
        <v>91</v>
      </c>
      <c r="E24" s="82">
        <f>F24+G24+H24</f>
        <v>24364</v>
      </c>
      <c r="F24" s="82">
        <f>F25</f>
        <v>0</v>
      </c>
      <c r="G24" s="82">
        <f>G25+G26</f>
        <v>0</v>
      </c>
      <c r="H24" s="82">
        <f>H25+H26</f>
        <v>24364</v>
      </c>
      <c r="I24" s="120" t="s">
        <v>92</v>
      </c>
      <c r="J24" s="122" t="s">
        <v>102</v>
      </c>
      <c r="K24" s="68"/>
      <c r="L24" s="68"/>
      <c r="M24" s="68"/>
    </row>
    <row r="25" spans="1:10" s="68" customFormat="1" ht="15">
      <c r="A25" s="124"/>
      <c r="B25" s="122"/>
      <c r="C25" s="67" t="s">
        <v>35</v>
      </c>
      <c r="D25" s="115"/>
      <c r="E25" s="17">
        <f>H25+G25+F25</f>
        <v>13032</v>
      </c>
      <c r="F25" s="20"/>
      <c r="G25" s="20">
        <v>0</v>
      </c>
      <c r="H25" s="20">
        <v>13032</v>
      </c>
      <c r="I25" s="120"/>
      <c r="J25" s="122"/>
    </row>
    <row r="26" spans="1:10" s="68" customFormat="1" ht="42.75" customHeight="1">
      <c r="A26" s="124"/>
      <c r="B26" s="122"/>
      <c r="C26" s="67" t="s">
        <v>25</v>
      </c>
      <c r="D26" s="115"/>
      <c r="E26" s="17">
        <f>H26+G26+F26</f>
        <v>11332</v>
      </c>
      <c r="F26" s="20"/>
      <c r="G26" s="20">
        <v>0</v>
      </c>
      <c r="H26" s="20">
        <v>11332</v>
      </c>
      <c r="I26" s="120"/>
      <c r="J26" s="122"/>
    </row>
    <row r="27" spans="1:10" s="68" customFormat="1" ht="36">
      <c r="A27" s="123" t="s">
        <v>19</v>
      </c>
      <c r="B27" s="122" t="s">
        <v>7</v>
      </c>
      <c r="C27" s="81" t="s">
        <v>71</v>
      </c>
      <c r="D27" s="115" t="s">
        <v>21</v>
      </c>
      <c r="E27" s="17">
        <f>F27+G27+H27</f>
        <v>2309</v>
      </c>
      <c r="F27" s="17">
        <f>F28</f>
        <v>0</v>
      </c>
      <c r="G27" s="17">
        <f>G28+G29</f>
        <v>1809</v>
      </c>
      <c r="H27" s="17">
        <v>500</v>
      </c>
      <c r="I27" s="120" t="s">
        <v>90</v>
      </c>
      <c r="J27" s="122" t="s">
        <v>101</v>
      </c>
    </row>
    <row r="28" spans="1:10" s="68" customFormat="1" ht="15">
      <c r="A28" s="124"/>
      <c r="B28" s="122"/>
      <c r="C28" s="67" t="s">
        <v>35</v>
      </c>
      <c r="D28" s="115"/>
      <c r="E28" s="17">
        <f>H28+G28+F28</f>
        <v>0</v>
      </c>
      <c r="F28" s="20"/>
      <c r="G28" s="20">
        <v>0</v>
      </c>
      <c r="H28" s="20"/>
      <c r="I28" s="120"/>
      <c r="J28" s="122"/>
    </row>
    <row r="29" spans="1:10" s="68" customFormat="1" ht="25.5">
      <c r="A29" s="124"/>
      <c r="B29" s="122"/>
      <c r="C29" s="67" t="s">
        <v>25</v>
      </c>
      <c r="D29" s="115"/>
      <c r="E29" s="17">
        <f>H29+G29+F29</f>
        <v>2309</v>
      </c>
      <c r="F29" s="20"/>
      <c r="G29" s="20">
        <v>1809</v>
      </c>
      <c r="H29" s="20">
        <v>500</v>
      </c>
      <c r="I29" s="120"/>
      <c r="J29" s="122"/>
    </row>
    <row r="30" spans="1:10" s="68" customFormat="1" ht="30" customHeight="1">
      <c r="A30" s="105"/>
      <c r="B30" s="134"/>
      <c r="C30" s="91"/>
      <c r="D30" s="91"/>
      <c r="E30" s="92"/>
      <c r="F30" s="135"/>
      <c r="G30" s="135"/>
      <c r="H30" s="135"/>
      <c r="I30" s="136"/>
      <c r="J30" s="134"/>
    </row>
    <row r="31" spans="1:10" s="68" customFormat="1" ht="30" customHeight="1">
      <c r="A31" s="115" t="s">
        <v>29</v>
      </c>
      <c r="B31" s="115" t="s">
        <v>8</v>
      </c>
      <c r="C31" s="120" t="s">
        <v>0</v>
      </c>
      <c r="D31" s="115" t="s">
        <v>9</v>
      </c>
      <c r="E31" s="115" t="s">
        <v>1</v>
      </c>
      <c r="F31" s="115" t="s">
        <v>2</v>
      </c>
      <c r="G31" s="115"/>
      <c r="H31" s="115"/>
      <c r="I31" s="115" t="s">
        <v>3</v>
      </c>
      <c r="J31" s="115" t="s">
        <v>4</v>
      </c>
    </row>
    <row r="32" spans="1:10" s="68" customFormat="1" ht="12.75">
      <c r="A32" s="121"/>
      <c r="B32" s="115"/>
      <c r="C32" s="120"/>
      <c r="D32" s="115"/>
      <c r="E32" s="115"/>
      <c r="F32" s="67" t="s">
        <v>6</v>
      </c>
      <c r="G32" s="67" t="s">
        <v>24</v>
      </c>
      <c r="H32" s="67" t="s">
        <v>22</v>
      </c>
      <c r="I32" s="115"/>
      <c r="J32" s="115"/>
    </row>
    <row r="33" spans="1:10" s="68" customFormat="1" ht="12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s="68" customFormat="1" ht="36">
      <c r="A34" s="123" t="s">
        <v>37</v>
      </c>
      <c r="B34" s="122" t="s">
        <v>69</v>
      </c>
      <c r="C34" s="81" t="s">
        <v>71</v>
      </c>
      <c r="D34" s="115" t="s">
        <v>21</v>
      </c>
      <c r="E34" s="17">
        <f>F34+G34+H34</f>
        <v>29434.6</v>
      </c>
      <c r="F34" s="17">
        <f>F35+F36</f>
        <v>0</v>
      </c>
      <c r="G34" s="17">
        <f>G36+G35</f>
        <v>13075</v>
      </c>
      <c r="H34" s="17">
        <f>H35+H36</f>
        <v>16359.6</v>
      </c>
      <c r="I34" s="120" t="s">
        <v>97</v>
      </c>
      <c r="J34" s="122" t="s">
        <v>70</v>
      </c>
    </row>
    <row r="35" spans="1:10" s="68" customFormat="1" ht="15">
      <c r="A35" s="124"/>
      <c r="B35" s="122"/>
      <c r="C35" s="67" t="s">
        <v>35</v>
      </c>
      <c r="D35" s="115"/>
      <c r="E35" s="17">
        <f>G35+H35</f>
        <v>19000</v>
      </c>
      <c r="F35" s="20"/>
      <c r="G35" s="20">
        <v>9000</v>
      </c>
      <c r="H35" s="20">
        <v>10000</v>
      </c>
      <c r="I35" s="120"/>
      <c r="J35" s="122"/>
    </row>
    <row r="36" spans="1:10" s="68" customFormat="1" ht="36.75" customHeight="1">
      <c r="A36" s="124"/>
      <c r="B36" s="122"/>
      <c r="C36" s="67" t="s">
        <v>25</v>
      </c>
      <c r="D36" s="115"/>
      <c r="E36" s="17">
        <f>G36+H36</f>
        <v>10434.6</v>
      </c>
      <c r="F36" s="26"/>
      <c r="G36" s="20">
        <v>4075</v>
      </c>
      <c r="H36" s="20">
        <v>6359.6</v>
      </c>
      <c r="I36" s="120"/>
      <c r="J36" s="122"/>
    </row>
    <row r="37" spans="1:10" s="68" customFormat="1" ht="76.5" customHeight="1">
      <c r="A37" s="67" t="s">
        <v>76</v>
      </c>
      <c r="B37" s="74" t="s">
        <v>75</v>
      </c>
      <c r="C37" s="67" t="s">
        <v>25</v>
      </c>
      <c r="D37" s="67" t="s">
        <v>24</v>
      </c>
      <c r="E37" s="17">
        <v>2178</v>
      </c>
      <c r="F37" s="26"/>
      <c r="G37" s="20">
        <v>2178</v>
      </c>
      <c r="H37" s="20"/>
      <c r="I37" s="106" t="s">
        <v>98</v>
      </c>
      <c r="J37" s="74" t="s">
        <v>77</v>
      </c>
    </row>
    <row r="38" spans="1:10" s="68" customFormat="1" ht="216.75">
      <c r="A38" s="67" t="s">
        <v>83</v>
      </c>
      <c r="B38" s="74" t="s">
        <v>85</v>
      </c>
      <c r="C38" s="67" t="s">
        <v>25</v>
      </c>
      <c r="D38" s="67" t="s">
        <v>22</v>
      </c>
      <c r="E38" s="17">
        <v>2000</v>
      </c>
      <c r="F38" s="26"/>
      <c r="G38" s="20"/>
      <c r="H38" s="20">
        <v>2000</v>
      </c>
      <c r="I38" s="106" t="s">
        <v>92</v>
      </c>
      <c r="J38" s="74" t="s">
        <v>100</v>
      </c>
    </row>
    <row r="39" spans="1:10" s="68" customFormat="1" ht="191.25">
      <c r="A39" s="67" t="s">
        <v>84</v>
      </c>
      <c r="B39" s="74" t="s">
        <v>86</v>
      </c>
      <c r="C39" s="67" t="s">
        <v>25</v>
      </c>
      <c r="D39" s="67" t="s">
        <v>22</v>
      </c>
      <c r="E39" s="17">
        <v>3000</v>
      </c>
      <c r="F39" s="26"/>
      <c r="G39" s="20"/>
      <c r="H39" s="20">
        <v>3000</v>
      </c>
      <c r="I39" s="106" t="s">
        <v>92</v>
      </c>
      <c r="J39" s="74" t="s">
        <v>99</v>
      </c>
    </row>
    <row r="40" spans="1:13" ht="26.25" customHeight="1">
      <c r="A40" s="98"/>
      <c r="B40" s="83" t="s">
        <v>12</v>
      </c>
      <c r="C40" s="76"/>
      <c r="D40" s="67"/>
      <c r="E40" s="17">
        <f>E27+E24+E34+E37</f>
        <v>58285.6</v>
      </c>
      <c r="F40" s="17">
        <f>F27+F24+F34+F37</f>
        <v>0</v>
      </c>
      <c r="G40" s="17">
        <f>G27+G24+G34+G37</f>
        <v>17062</v>
      </c>
      <c r="H40" s="17">
        <f>H27+H24+H34+H37+H38+H39</f>
        <v>46223.6</v>
      </c>
      <c r="I40" s="99"/>
      <c r="J40" s="100"/>
      <c r="K40" s="68"/>
      <c r="L40" s="68"/>
      <c r="M40" s="68"/>
    </row>
    <row r="41" spans="1:13" ht="15.75">
      <c r="A41" s="107"/>
      <c r="B41" s="108"/>
      <c r="C41" s="109"/>
      <c r="D41" s="91"/>
      <c r="E41" s="92"/>
      <c r="F41" s="92"/>
      <c r="G41" s="92"/>
      <c r="H41" s="92"/>
      <c r="I41" s="105"/>
      <c r="J41" s="110"/>
      <c r="K41" s="68"/>
      <c r="L41" s="68"/>
      <c r="M41" s="68"/>
    </row>
    <row r="42" spans="1:13" ht="12.75">
      <c r="A42" s="115" t="s">
        <v>29</v>
      </c>
      <c r="B42" s="115" t="s">
        <v>8</v>
      </c>
      <c r="C42" s="120" t="s">
        <v>0</v>
      </c>
      <c r="D42" s="115" t="s">
        <v>9</v>
      </c>
      <c r="E42" s="115" t="s">
        <v>1</v>
      </c>
      <c r="F42" s="115" t="s">
        <v>2</v>
      </c>
      <c r="G42" s="115"/>
      <c r="H42" s="115"/>
      <c r="I42" s="115" t="s">
        <v>3</v>
      </c>
      <c r="J42" s="115" t="s">
        <v>4</v>
      </c>
      <c r="K42" s="68"/>
      <c r="L42" s="68"/>
      <c r="M42" s="68"/>
    </row>
    <row r="43" spans="1:13" ht="12.75">
      <c r="A43" s="121"/>
      <c r="B43" s="115"/>
      <c r="C43" s="120"/>
      <c r="D43" s="115"/>
      <c r="E43" s="115"/>
      <c r="F43" s="67" t="s">
        <v>6</v>
      </c>
      <c r="G43" s="67" t="s">
        <v>24</v>
      </c>
      <c r="H43" s="67" t="s">
        <v>22</v>
      </c>
      <c r="I43" s="115"/>
      <c r="J43" s="115"/>
      <c r="K43" s="68"/>
      <c r="L43" s="68"/>
      <c r="M43" s="68"/>
    </row>
    <row r="44" spans="1:13" ht="12.75">
      <c r="A44" s="14">
        <v>1</v>
      </c>
      <c r="B44" s="14">
        <v>2</v>
      </c>
      <c r="C44" s="14">
        <v>3</v>
      </c>
      <c r="D44" s="14">
        <v>4</v>
      </c>
      <c r="E44" s="14">
        <v>5</v>
      </c>
      <c r="F44" s="14">
        <v>6</v>
      </c>
      <c r="G44" s="14">
        <v>7</v>
      </c>
      <c r="H44" s="14">
        <v>8</v>
      </c>
      <c r="I44" s="14">
        <v>9</v>
      </c>
      <c r="J44" s="14">
        <v>10</v>
      </c>
      <c r="K44" s="68"/>
      <c r="L44" s="68"/>
      <c r="M44" s="68"/>
    </row>
    <row r="45" spans="1:13" ht="15.75" customHeight="1">
      <c r="A45" s="119" t="s">
        <v>23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68"/>
      <c r="L45" s="68"/>
      <c r="M45" s="68"/>
    </row>
    <row r="46" spans="1:13" ht="127.5">
      <c r="A46" s="98" t="s">
        <v>20</v>
      </c>
      <c r="B46" s="76" t="s">
        <v>28</v>
      </c>
      <c r="C46" s="67" t="s">
        <v>25</v>
      </c>
      <c r="D46" s="67" t="s">
        <v>26</v>
      </c>
      <c r="E46" s="17">
        <f>F46+G46+H46</f>
        <v>4970</v>
      </c>
      <c r="F46" s="20">
        <v>1827.4</v>
      </c>
      <c r="G46" s="20">
        <v>1180.8</v>
      </c>
      <c r="H46" s="20">
        <v>1961.8</v>
      </c>
      <c r="I46" s="90" t="s">
        <v>93</v>
      </c>
      <c r="J46" s="76" t="s">
        <v>78</v>
      </c>
      <c r="K46" s="68"/>
      <c r="L46" s="68"/>
      <c r="M46" s="68"/>
    </row>
    <row r="47" spans="1:13" ht="15" customHeight="1">
      <c r="A47" s="98"/>
      <c r="B47" s="77" t="s">
        <v>13</v>
      </c>
      <c r="C47" s="76"/>
      <c r="D47" s="67"/>
      <c r="E47" s="17">
        <f>F47+G47+H47</f>
        <v>4970</v>
      </c>
      <c r="F47" s="17">
        <f>F46</f>
        <v>1827.4</v>
      </c>
      <c r="G47" s="17">
        <f>G46</f>
        <v>1180.8</v>
      </c>
      <c r="H47" s="17">
        <v>1961.8</v>
      </c>
      <c r="I47" s="85"/>
      <c r="J47" s="76"/>
      <c r="K47" s="68"/>
      <c r="L47" s="68"/>
      <c r="M47" s="68"/>
    </row>
    <row r="48" spans="1:10" s="68" customFormat="1" ht="15.75">
      <c r="A48" s="98"/>
      <c r="B48" s="71" t="s">
        <v>34</v>
      </c>
      <c r="C48" s="86"/>
      <c r="D48" s="67"/>
      <c r="E48" s="17">
        <f>F48+G48+H48</f>
        <v>111841.29999999999</v>
      </c>
      <c r="F48" s="17">
        <f>F47+F40+F22+F17</f>
        <v>18817.699999999997</v>
      </c>
      <c r="G48" s="17">
        <f>G47+G40+G22+G17</f>
        <v>27139.1</v>
      </c>
      <c r="H48" s="17">
        <f>H47+H40+H22+H17</f>
        <v>65884.5</v>
      </c>
      <c r="I48" s="85"/>
      <c r="J48" s="101"/>
    </row>
    <row r="49" spans="1:10" s="68" customFormat="1" ht="14.25">
      <c r="A49" s="102"/>
      <c r="B49" s="87" t="s">
        <v>67</v>
      </c>
      <c r="C49" s="67" t="s">
        <v>35</v>
      </c>
      <c r="D49" s="67"/>
      <c r="E49" s="17">
        <f>F49+G49+H49</f>
        <v>48245</v>
      </c>
      <c r="F49" s="17">
        <f>F35+F28+F25+F20</f>
        <v>8460</v>
      </c>
      <c r="G49" s="17">
        <f>G35+G28+G25+G20</f>
        <v>16753</v>
      </c>
      <c r="H49" s="17">
        <f>H35+H28+H25+H20</f>
        <v>23032</v>
      </c>
      <c r="I49" s="85"/>
      <c r="J49" s="74"/>
    </row>
    <row r="50" spans="1:13" ht="25.5">
      <c r="A50" s="103"/>
      <c r="B50" s="26"/>
      <c r="C50" s="67" t="s">
        <v>25</v>
      </c>
      <c r="D50" s="26"/>
      <c r="E50" s="82">
        <f>E47+E37+E36+E29+E26+E21+E16+E15+E38+E39</f>
        <v>63596.299999999996</v>
      </c>
      <c r="F50" s="82">
        <f>F47+F37+F36+F29+F26+F21+F16+F15</f>
        <v>10357.7</v>
      </c>
      <c r="G50" s="82">
        <f>G47+G37+G36+G29+G26+G21+G16+G15</f>
        <v>10386.099999999999</v>
      </c>
      <c r="H50" s="82">
        <f>H47+H37+H36+H29+H26+H21+H16+H15+H38+H39</f>
        <v>42852.5</v>
      </c>
      <c r="I50" s="82"/>
      <c r="J50" s="26"/>
      <c r="K50" s="68"/>
      <c r="L50" s="68"/>
      <c r="M50" s="68"/>
    </row>
    <row r="51" spans="2:9" ht="18.75">
      <c r="B51" s="128"/>
      <c r="C51" s="6"/>
      <c r="D51" s="6"/>
      <c r="E51" s="66"/>
      <c r="F51" s="66"/>
      <c r="G51" s="66"/>
      <c r="H51" s="89"/>
      <c r="I51" s="66"/>
    </row>
    <row r="52" spans="2:9" ht="18.75">
      <c r="B52" s="128"/>
      <c r="C52" s="6"/>
      <c r="D52" s="6"/>
      <c r="E52" s="6"/>
      <c r="F52" s="6"/>
      <c r="G52" s="6"/>
      <c r="H52" s="6"/>
      <c r="I52" s="6"/>
    </row>
    <row r="53" spans="2:9" ht="18.75">
      <c r="B53" s="125" t="s">
        <v>79</v>
      </c>
      <c r="C53" s="6"/>
      <c r="D53" s="6"/>
      <c r="E53" s="6"/>
      <c r="F53" s="6"/>
      <c r="G53" s="6"/>
      <c r="H53" s="6"/>
      <c r="I53" s="6"/>
    </row>
    <row r="54" spans="2:9" ht="18.75">
      <c r="B54" s="126" t="s">
        <v>80</v>
      </c>
      <c r="C54" s="95"/>
      <c r="D54" s="95"/>
      <c r="E54" s="95"/>
      <c r="F54" s="95"/>
      <c r="G54" s="95"/>
      <c r="H54" s="95"/>
      <c r="I54" s="6"/>
    </row>
    <row r="55" spans="2:10" ht="18.75">
      <c r="B55" s="127" t="s">
        <v>81</v>
      </c>
      <c r="C55" s="96"/>
      <c r="D55" s="96"/>
      <c r="E55" s="96"/>
      <c r="F55" s="96"/>
      <c r="H55" s="96"/>
      <c r="J55" s="127" t="s">
        <v>82</v>
      </c>
    </row>
    <row r="56" spans="2:8" ht="15.75">
      <c r="B56" s="94"/>
      <c r="C56" s="95"/>
      <c r="D56" s="95"/>
      <c r="E56" s="95"/>
      <c r="F56" s="95"/>
      <c r="G56" s="95"/>
      <c r="H56" s="95"/>
    </row>
    <row r="57" spans="2:8" ht="15.75">
      <c r="B57" s="94"/>
      <c r="C57" s="95"/>
      <c r="D57" s="95"/>
      <c r="E57" s="95"/>
      <c r="F57" s="95"/>
      <c r="G57" s="95"/>
      <c r="H57" s="95"/>
    </row>
    <row r="58" spans="3:8" ht="15">
      <c r="C58" s="95"/>
      <c r="D58" s="95"/>
      <c r="E58" s="95"/>
      <c r="F58" s="95"/>
      <c r="G58" s="95"/>
      <c r="H58" s="95"/>
    </row>
    <row r="69" ht="15.75">
      <c r="B69" s="94" t="s">
        <v>103</v>
      </c>
    </row>
    <row r="70" ht="15.75">
      <c r="B70" s="94" t="s">
        <v>104</v>
      </c>
    </row>
  </sheetData>
  <mergeCells count="50">
    <mergeCell ref="E42:E43"/>
    <mergeCell ref="F42:H42"/>
    <mergeCell ref="I42:I43"/>
    <mergeCell ref="J42:J43"/>
    <mergeCell ref="A42:A43"/>
    <mergeCell ref="B42:B43"/>
    <mergeCell ref="C42:C43"/>
    <mergeCell ref="D42:D43"/>
    <mergeCell ref="A8:J8"/>
    <mergeCell ref="B7:K7"/>
    <mergeCell ref="A11:A12"/>
    <mergeCell ref="A34:A36"/>
    <mergeCell ref="A24:A26"/>
    <mergeCell ref="A27:A29"/>
    <mergeCell ref="A19:A21"/>
    <mergeCell ref="I19:I21"/>
    <mergeCell ref="B19:B21"/>
    <mergeCell ref="B34:B36"/>
    <mergeCell ref="I11:I12"/>
    <mergeCell ref="J11:J12"/>
    <mergeCell ref="A14:J14"/>
    <mergeCell ref="D19:D21"/>
    <mergeCell ref="J19:J21"/>
    <mergeCell ref="F11:H11"/>
    <mergeCell ref="B11:B12"/>
    <mergeCell ref="C11:C12"/>
    <mergeCell ref="D11:D12"/>
    <mergeCell ref="E11:E12"/>
    <mergeCell ref="A45:J45"/>
    <mergeCell ref="A18:J18"/>
    <mergeCell ref="D24:D26"/>
    <mergeCell ref="D34:D36"/>
    <mergeCell ref="J24:J26"/>
    <mergeCell ref="D27:D29"/>
    <mergeCell ref="J27:J29"/>
    <mergeCell ref="J34:J36"/>
    <mergeCell ref="B27:B29"/>
    <mergeCell ref="B24:B26"/>
    <mergeCell ref="J31:J32"/>
    <mergeCell ref="A31:A32"/>
    <mergeCell ref="B31:B32"/>
    <mergeCell ref="C31:C32"/>
    <mergeCell ref="D31:D32"/>
    <mergeCell ref="E31:E32"/>
    <mergeCell ref="F31:H31"/>
    <mergeCell ref="I31:I32"/>
    <mergeCell ref="A23:J23"/>
    <mergeCell ref="I24:I26"/>
    <mergeCell ref="I27:I29"/>
    <mergeCell ref="I34:I3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2012-12-04T11:58:28Z</cp:lastPrinted>
  <dcterms:created xsi:type="dcterms:W3CDTF">2009-12-14T14:01:44Z</dcterms:created>
  <dcterms:modified xsi:type="dcterms:W3CDTF">2012-12-04T12:02:38Z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